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2" activeTab="0"/>
  </bookViews>
  <sheets>
    <sheet name="F3 2016 UUNN" sheetId="1" r:id="rId1"/>
  </sheets>
  <definedNames>
    <definedName name="_xlnm.Print_Area" localSheetId="0">'F3 2016 UUNN'!$A$1:$C$122</definedName>
  </definedNames>
  <calcPr fullCalcOnLoad="1"/>
</workbook>
</file>

<file path=xl/sharedStrings.xml><?xml version="1.0" encoding="utf-8"?>
<sst xmlns="http://schemas.openxmlformats.org/spreadsheetml/2006/main" count="176" uniqueCount="157">
  <si>
    <t>ANTEPROYECTO DE PRESUPUESTO 2016</t>
  </si>
  <si>
    <t>FACULTAD DE FILOSOFIA Y LETRAS</t>
  </si>
  <si>
    <t>F. 3</t>
  </si>
  <si>
    <t xml:space="preserve">PEDIDO DE SOBRETECHOS - COSTO POR OBJETO DEL GASTO </t>
  </si>
  <si>
    <t>Fecha:14/08/2015</t>
  </si>
  <si>
    <t>El objetivo del presente formulario es contar con información sintética de las acciones que se desarrollarán o las necesidades que se satisfarán, como así también el costo que demande - mostrado por objeto del gasto -. Deberán plantearse diferenciadamente aquellas necesidades presupuestarias que atiendan componentes recurrentes ya en ejecución de aquellas acciones o programas cuya ejecución se iniciará en 2016.</t>
  </si>
  <si>
    <t>UNIVERSIDAD:</t>
  </si>
  <si>
    <t>ACCION</t>
  </si>
  <si>
    <t>DETALLE</t>
  </si>
  <si>
    <t>Importes en $</t>
  </si>
  <si>
    <t>Sobretechos requeridos para la atención de GASTOS EN PERSONAL</t>
  </si>
  <si>
    <t>Detallar sintéticamente las acciones que se preven desarrollar y para cuya concreción resulta necesario solicitar, por sobretecho, recursos con destino al Inciso 1</t>
  </si>
  <si>
    <t>ASUNTOS ACADEMICOS</t>
  </si>
  <si>
    <t>PROGRAMA ESPECIAL: Cobertura de designaciones (altas) de la carrera de Edición</t>
  </si>
  <si>
    <t>10 cargos de titular con semi, 10 cargos de adjunto con semi, 10 cargos de JTP con semi</t>
  </si>
  <si>
    <t>PROGRAMA ESPECIAL Adecuación renta-cargo de docentes</t>
  </si>
  <si>
    <t>adecuación de la renta al cargo correspondiente a docentes que ocupan una categoría superior a la renta que perciben (100 de ayudante a JTP, 50 de JTP a adjunto)</t>
  </si>
  <si>
    <t>PROGRAMA ESPECIAL Autoridades de Departamento</t>
  </si>
  <si>
    <t>rentas de autoridad para Directores  (9 cargos de titular con exclusiva)</t>
  </si>
  <si>
    <t>Exclusivización de la planta docente</t>
  </si>
  <si>
    <t>Incremento de dedicaciones docentes (20 adjuntos semi, (20 JTP semi)</t>
  </si>
  <si>
    <t>Jerarquización de la planta docente</t>
  </si>
  <si>
    <t>Promoción de auxiliares y profesores (100 de ayudante a JTP, 50 de JTP a adjunto)</t>
  </si>
  <si>
    <t>EXTENSION UNIVERSITARIA</t>
  </si>
  <si>
    <t>Cubrir funciones</t>
  </si>
  <si>
    <t>5 adjuntos dedicacions exclusiva</t>
  </si>
  <si>
    <t>4 JTP dedicacion simple</t>
  </si>
  <si>
    <t>1 ayudantia dedicacion exclusiva</t>
  </si>
  <si>
    <t>3 ayudantia dedicacion semiexclusiva</t>
  </si>
  <si>
    <t>2 ayudantes primera semiexclusiva</t>
  </si>
  <si>
    <t>6 ayudantia de segunda simple</t>
  </si>
  <si>
    <t>Cargos Nodocentes:</t>
  </si>
  <si>
    <t>Categoria 7</t>
  </si>
  <si>
    <t xml:space="preserve"> 52 cargos para todas las sedes</t>
  </si>
  <si>
    <t>Categoria 6</t>
  </si>
  <si>
    <t>9 cargos  para todas las sedes</t>
  </si>
  <si>
    <t>Categoria 5</t>
  </si>
  <si>
    <t>23 cargos para todas las sedes</t>
  </si>
  <si>
    <t>Cargos 4</t>
  </si>
  <si>
    <t>6 cargos para todas las sedes</t>
  </si>
  <si>
    <t>Cargos 3</t>
  </si>
  <si>
    <t>Cargos 2</t>
  </si>
  <si>
    <t>2 cargos para todas las sedes</t>
  </si>
  <si>
    <t>Cargos 1</t>
  </si>
  <si>
    <t xml:space="preserve">Secretarios </t>
  </si>
  <si>
    <t>2 dedicación semiexclusivos</t>
  </si>
  <si>
    <t>Total sobretecho Inciso 1</t>
  </si>
  <si>
    <t>Sobretechos requeridos para la atención de BIENES DE CONSUMO</t>
  </si>
  <si>
    <t>Detallar sintéticamente las acciones que se preven desarrollar y para cuya concreción resulta necesario solicitar, por sobretecho, recursos con destino al Inciso 2</t>
  </si>
  <si>
    <t>PAPELERIA</t>
  </si>
  <si>
    <t>Adquisición papel con destino a la imprenta: abastece de papel a las sedes</t>
  </si>
  <si>
    <t>Ropa de trabajo</t>
  </si>
  <si>
    <t>Renovacion ropa de trabajo personal Nodocente de las sedes</t>
  </si>
  <si>
    <t>Materiales electricos, pintureria, herreria, ilum</t>
  </si>
  <si>
    <t>Materias con destino a la direccion de mantenimiento para reparaciones durante el año</t>
  </si>
  <si>
    <t>Material de imprenta</t>
  </si>
  <si>
    <t>produccion de imprenta</t>
  </si>
  <si>
    <t>Insumos informatica: cartuchos, lamparas, pant</t>
  </si>
  <si>
    <t>Adquisicion para actividades academicas</t>
  </si>
  <si>
    <t>Total sobretecho Inciso 2</t>
  </si>
  <si>
    <t>Sobretechos requeridos para la atención de SERVICIOS NO PERSONALES</t>
  </si>
  <si>
    <t>Detallar sintéticamente las acciones que se preven desarrollar y para cuya concreción resulta necesario solicitar, por sobretecho, recursos con destino al Inciso 3</t>
  </si>
  <si>
    <t>Servicios de impresiones material biblioteca</t>
  </si>
  <si>
    <t>Servicio de impresion de libros y revistas institucionales</t>
  </si>
  <si>
    <t>Seguros en general</t>
  </si>
  <si>
    <t>De bienes y personal por la actividad institucional</t>
  </si>
  <si>
    <t>Seguridad y cuidado del patrimonio</t>
  </si>
  <si>
    <t>Contratacion cuidado de las personas y el patrimonio</t>
  </si>
  <si>
    <t>Servicio de mantenimiento de ascensores</t>
  </si>
  <si>
    <t>Ascensores sedes</t>
  </si>
  <si>
    <t>Servicio de control caldera</t>
  </si>
  <si>
    <t>Servicio de control de caldera sede 25 de Mayo</t>
  </si>
  <si>
    <t>Servicio de publicidad</t>
  </si>
  <si>
    <t>Actividades institucionales</t>
  </si>
  <si>
    <t>Alquiler aulas</t>
  </si>
  <si>
    <t>Actividad de posgrado</t>
  </si>
  <si>
    <t>Relevamiento y Proyecto contra Incendio (sede Puan)</t>
  </si>
  <si>
    <t>Honorarios confección pliegos técnicos de dicho relevamiento contra incendio</t>
  </si>
  <si>
    <t>Pasajes</t>
  </si>
  <si>
    <t>Pasajes por actividades de Posgrado (destino a profesores)</t>
  </si>
  <si>
    <t>Servicio reparacion automotores</t>
  </si>
  <si>
    <t>Sede Puan y Tilcara</t>
  </si>
  <si>
    <t>Servicios Profesionales (Abogado, arquitecto, Serv.H.S.)</t>
  </si>
  <si>
    <t>Servicios Profesionales asesoramiento institucional</t>
  </si>
  <si>
    <t>Total sobretecho Inciso 3</t>
  </si>
  <si>
    <t>Sobretechos requeridos para la atención de BIENES DE USO</t>
  </si>
  <si>
    <t>Detallar sintéticamente las acciones que se preven desarrollar y para cuya concreción resulta necesario solicitar, por sobretecho, recursos con destino al Inciso 4</t>
  </si>
  <si>
    <t>Computadoras de escritorio</t>
  </si>
  <si>
    <t>Renovación del parque informático: 180 unidades</t>
  </si>
  <si>
    <t>Cañones</t>
  </si>
  <si>
    <t>Renovación y ampliación de la capacidad audiovisual para el dictado de clases: 40 unidades</t>
  </si>
  <si>
    <t>Pizarras</t>
  </si>
  <si>
    <t>renovación del equipamiento de aulas para el dictado de clases: 50 unidades de 1,2 x 2,4 m</t>
  </si>
  <si>
    <t>Cerraduras</t>
  </si>
  <si>
    <t>cambio de cerraduras de seguridad: 60</t>
  </si>
  <si>
    <t>Cables HDMI</t>
  </si>
  <si>
    <t>Cables de conexión pc-proyector: 100 unidades</t>
  </si>
  <si>
    <t>Audio</t>
  </si>
  <si>
    <t>Sistemas de audio portatil para el dictado de clases y conferencias: 20 unidades</t>
  </si>
  <si>
    <t>notebooks</t>
  </si>
  <si>
    <t>Renovación y ampliación de la capacidad audiovisual para el dictado de clases: 50</t>
  </si>
  <si>
    <t>Ventiladores de techo</t>
  </si>
  <si>
    <t>ventilación de aulas: 248</t>
  </si>
  <si>
    <t>Bibliografía</t>
  </si>
  <si>
    <t>Adquisición de 3000 títulos para la Biblioteca Central de la Facultad</t>
  </si>
  <si>
    <t>Equipos aire frio calor: adquisicion y renovacion</t>
  </si>
  <si>
    <t>Adecuacion espacios en cuanto a calefaccion (25 equipos)</t>
  </si>
  <si>
    <t>Sillas aulas y oficinas, muebles oficinas</t>
  </si>
  <si>
    <t>Equipamiento aulístico y oficinas</t>
  </si>
  <si>
    <t>Renovacion piso Biblioteca 600m2</t>
  </si>
  <si>
    <t>Sede Puan</t>
  </si>
  <si>
    <t>Obra: adecuacion contra incendio</t>
  </si>
  <si>
    <t xml:space="preserve">Conformacion caja de escaleras </t>
  </si>
  <si>
    <t>Puerta escape salida Bonifacio</t>
  </si>
  <si>
    <t>Veredas e iluminacion Bonifacio</t>
  </si>
  <si>
    <t>Comedor Universitario Puan</t>
  </si>
  <si>
    <t xml:space="preserve">Renovacion equipos ascensores </t>
  </si>
  <si>
    <t>Sedes Puan y 25 de Mayo</t>
  </si>
  <si>
    <t xml:space="preserve">Renovacion Sanitarios </t>
  </si>
  <si>
    <t xml:space="preserve">Nucleo sanitario sede </t>
  </si>
  <si>
    <t>Sede 25 de Mayo</t>
  </si>
  <si>
    <t xml:space="preserve">Cierro raso 4° piso sede </t>
  </si>
  <si>
    <t xml:space="preserve">Reparacion cubiertas </t>
  </si>
  <si>
    <t xml:space="preserve">Refuerzo bobedilla 4° piso </t>
  </si>
  <si>
    <t xml:space="preserve">Reparacion lucarna </t>
  </si>
  <si>
    <t>Ampliacion Mueseo Etnografico</t>
  </si>
  <si>
    <t>Museo Etnografico</t>
  </si>
  <si>
    <t>Termomecanica Museo Etnografico</t>
  </si>
  <si>
    <t>Ampliacion dos aulas sede Cidac</t>
  </si>
  <si>
    <t>Sede CIDAC Barracas</t>
  </si>
  <si>
    <t>Renovacion cubiertas y puesta en valor Museo (Tilcara)</t>
  </si>
  <si>
    <t>Sede Tilcara (Jujuy)</t>
  </si>
  <si>
    <t>Obras conservacion del Pucará</t>
  </si>
  <si>
    <t>Servidores Intel Dual Xeon</t>
  </si>
  <si>
    <t>Ampliacion capacidad de almacenamiento para la plataforma tecnologica</t>
  </si>
  <si>
    <t>Total sobretecho Inciso 4</t>
  </si>
  <si>
    <t>Sobretechos requeridos para la atención de TRANSFERENCIAS</t>
  </si>
  <si>
    <t>Detallar sintéticamente las acciones que se preven desarrollar y para cuya concreción resulta necesario solicitar, por sobretecho, recursos con destino al Inciso 5</t>
  </si>
  <si>
    <t>Becas estudiantiles</t>
  </si>
  <si>
    <t>Con destino a material de apuntes y gastos en gral (200 estudiantes). Cuatrimestral</t>
  </si>
  <si>
    <t>Ayudas economicas Congresos Profesores</t>
  </si>
  <si>
    <t>Para el desarrollo de actividades academicas de profesores de la institucion</t>
  </si>
  <si>
    <t>Ayudas economicas Congresos estudiantes</t>
  </si>
  <si>
    <t>Para el desarrollo de actividades academicas de estudiantes</t>
  </si>
  <si>
    <t>Ayudas economicas: Jardin maternal Nodocente</t>
  </si>
  <si>
    <t>La facultad no cuenta con jardin maternal.</t>
  </si>
  <si>
    <t>Ayudas economicas Congresos a Graduados</t>
  </si>
  <si>
    <t>Para el desarrollo de actividades academicas de graduados de la facultad</t>
  </si>
  <si>
    <t>Total sobretecho Inciso 5</t>
  </si>
  <si>
    <t>Sobretechos requeridos para la atención de OTROS INCISOS</t>
  </si>
  <si>
    <t>Detallar sintéticamente las acciones que se preven desarrollar y para cuya concreción resulta necesario solicitar, por sobretecho, recursos con destino a Otros Incisos</t>
  </si>
  <si>
    <t>* Acción 1</t>
  </si>
  <si>
    <t>* Acción 2</t>
  </si>
  <si>
    <t>* Acción …</t>
  </si>
  <si>
    <t>* Acción n</t>
  </si>
  <si>
    <t>Total sobretecho Otros Incisos</t>
  </si>
  <si>
    <t>TOTAL SOBRETECHO REQUERIDO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</si>
</sst>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\ ;&quot; -&quot;#,##0.00\ ;&quot; -&quot;#\ ;@\ 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4" fontId="0" fillId="0" borderId="3" xfId="0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left" wrapText="1"/>
    </xf>
    <xf numFmtId="164" fontId="6" fillId="3" borderId="1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6" fontId="0" fillId="0" borderId="5" xfId="15" applyFont="1" applyFill="1" applyBorder="1" applyAlignment="1" applyProtection="1">
      <alignment/>
      <protection/>
    </xf>
    <xf numFmtId="164" fontId="0" fillId="0" borderId="8" xfId="0" applyFont="1" applyBorder="1" applyAlignment="1">
      <alignment/>
    </xf>
    <xf numFmtId="164" fontId="5" fillId="2" borderId="9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5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tabSelected="1" workbookViewId="0" topLeftCell="A109">
      <selection activeCell="B31" sqref="B31"/>
    </sheetView>
  </sheetViews>
  <sheetFormatPr defaultColWidth="11.421875" defaultRowHeight="15"/>
  <cols>
    <col min="1" max="1" width="43.421875" style="0" customWidth="1"/>
    <col min="2" max="2" width="73.00390625" style="0" customWidth="1"/>
    <col min="3" max="3" width="17.8515625" style="0" customWidth="1"/>
    <col min="5" max="5" width="11.8515625" style="0" customWidth="1"/>
  </cols>
  <sheetData>
    <row r="1" spans="1:3" ht="21">
      <c r="A1" s="1" t="s">
        <v>0</v>
      </c>
      <c r="B1" s="1"/>
      <c r="C1" s="1"/>
    </row>
    <row r="2" spans="1:3" ht="15">
      <c r="A2" t="s">
        <v>1</v>
      </c>
      <c r="C2" s="2" t="s">
        <v>2</v>
      </c>
    </row>
    <row r="3" spans="1:3" ht="15">
      <c r="A3" s="3" t="s">
        <v>3</v>
      </c>
      <c r="B3" s="3"/>
      <c r="C3" s="3"/>
    </row>
    <row r="4" ht="15">
      <c r="C4" s="4" t="s">
        <v>4</v>
      </c>
    </row>
    <row r="6" spans="1:3" ht="15" customHeight="1">
      <c r="A6" s="5" t="s">
        <v>5</v>
      </c>
      <c r="B6" s="5"/>
      <c r="C6" s="5"/>
    </row>
    <row r="7" spans="1:3" ht="15">
      <c r="A7" s="5"/>
      <c r="B7" s="5"/>
      <c r="C7" s="5"/>
    </row>
    <row r="8" spans="1:3" ht="15">
      <c r="A8" s="5"/>
      <c r="B8" s="5"/>
      <c r="C8" s="5"/>
    </row>
    <row r="9" ht="15">
      <c r="A9" t="s">
        <v>6</v>
      </c>
    </row>
    <row r="11" spans="1:3" ht="15" customHeight="1">
      <c r="A11" s="6" t="s">
        <v>7</v>
      </c>
      <c r="B11" s="6" t="s">
        <v>8</v>
      </c>
      <c r="C11" s="7" t="s">
        <v>9</v>
      </c>
    </row>
    <row r="12" spans="1:3" ht="15">
      <c r="A12" s="6"/>
      <c r="B12" s="6"/>
      <c r="C12" s="7"/>
    </row>
    <row r="13" spans="1:3" ht="30" customHeight="1">
      <c r="A13" s="8" t="s">
        <v>10</v>
      </c>
      <c r="B13" s="8"/>
      <c r="C13" s="8"/>
    </row>
    <row r="14" spans="1:3" ht="15" customHeight="1">
      <c r="A14" s="9" t="s">
        <v>11</v>
      </c>
      <c r="B14" s="9"/>
      <c r="C14" s="9"/>
    </row>
    <row r="15" spans="1:3" ht="15">
      <c r="A15" s="9"/>
      <c r="B15" s="9"/>
      <c r="C15" s="9"/>
    </row>
    <row r="16" spans="1:3" ht="15.75">
      <c r="A16" s="10" t="s">
        <v>12</v>
      </c>
      <c r="B16" s="11"/>
      <c r="C16" s="12"/>
    </row>
    <row r="17" spans="1:3" ht="29.25" customHeight="1">
      <c r="A17" s="13" t="s">
        <v>13</v>
      </c>
      <c r="B17" s="13" t="s">
        <v>14</v>
      </c>
      <c r="C17" s="14">
        <f>10*13*22049+10*13*17456+10*13*12416</f>
        <v>6749730</v>
      </c>
    </row>
    <row r="18" spans="1:3" ht="42.75">
      <c r="A18" s="13" t="s">
        <v>15</v>
      </c>
      <c r="B18" s="13" t="s">
        <v>16</v>
      </c>
      <c r="C18" s="14">
        <f>1157000+744900</f>
        <v>1901900</v>
      </c>
    </row>
    <row r="19" spans="1:3" s="16" customFormat="1" ht="29.25">
      <c r="A19" s="13" t="s">
        <v>17</v>
      </c>
      <c r="B19" s="13" t="s">
        <v>18</v>
      </c>
      <c r="C19" s="15">
        <f>9*44128</f>
        <v>397152</v>
      </c>
    </row>
    <row r="20" spans="1:3" ht="15.75">
      <c r="A20" s="17" t="s">
        <v>19</v>
      </c>
      <c r="B20" s="17" t="s">
        <v>20</v>
      </c>
      <c r="C20" s="4">
        <f>7566*13*20+8712*13*20</f>
        <v>4232280</v>
      </c>
    </row>
    <row r="21" spans="1:3" ht="15.75">
      <c r="A21" s="17" t="s">
        <v>21</v>
      </c>
      <c r="B21" s="17" t="s">
        <v>22</v>
      </c>
      <c r="C21" s="4"/>
    </row>
    <row r="23" spans="1:3" ht="15.75">
      <c r="A23" s="13" t="s">
        <v>23</v>
      </c>
      <c r="B23" s="17"/>
      <c r="C23" s="4"/>
    </row>
    <row r="24" spans="1:3" ht="15">
      <c r="A24" s="17"/>
      <c r="B24" s="18"/>
      <c r="C24" s="4"/>
    </row>
    <row r="25" spans="1:3" ht="15.75">
      <c r="A25" s="17" t="s">
        <v>24</v>
      </c>
      <c r="B25" s="18" t="s">
        <v>25</v>
      </c>
      <c r="C25" s="4">
        <f>+23900*5*13</f>
        <v>1553500</v>
      </c>
    </row>
    <row r="26" spans="1:3" ht="15.75">
      <c r="A26" s="17" t="s">
        <v>24</v>
      </c>
      <c r="B26" s="18" t="s">
        <v>26</v>
      </c>
      <c r="C26" s="4">
        <f>+5170*4*13</f>
        <v>268840</v>
      </c>
    </row>
    <row r="27" spans="1:3" ht="15.75">
      <c r="A27" s="17" t="s">
        <v>24</v>
      </c>
      <c r="B27" s="18" t="s">
        <v>27</v>
      </c>
      <c r="C27" s="4">
        <f>+17600*13</f>
        <v>228800</v>
      </c>
    </row>
    <row r="28" spans="1:3" ht="15.75">
      <c r="A28" s="17" t="s">
        <v>24</v>
      </c>
      <c r="B28" s="18" t="s">
        <v>28</v>
      </c>
      <c r="C28" s="4">
        <f>+3*8800*13</f>
        <v>343200</v>
      </c>
    </row>
    <row r="29" spans="1:3" ht="15.75">
      <c r="A29" s="17" t="s">
        <v>24</v>
      </c>
      <c r="B29" s="18" t="s">
        <v>29</v>
      </c>
      <c r="C29" s="4">
        <f>+8800*2*13</f>
        <v>228800</v>
      </c>
    </row>
    <row r="30" spans="1:3" ht="15.75">
      <c r="A30" s="17" t="s">
        <v>24</v>
      </c>
      <c r="B30" s="18" t="s">
        <v>30</v>
      </c>
      <c r="C30" s="4">
        <f>+4400*6*13</f>
        <v>343200</v>
      </c>
    </row>
    <row r="31" spans="1:3" ht="15">
      <c r="A31" s="17"/>
      <c r="B31" s="18"/>
      <c r="C31" s="4"/>
    </row>
    <row r="32" spans="1:3" ht="15.75">
      <c r="A32" s="13" t="s">
        <v>31</v>
      </c>
      <c r="B32" s="18"/>
      <c r="C32" s="4"/>
    </row>
    <row r="33" spans="1:3" ht="15.75">
      <c r="A33" s="17" t="s">
        <v>32</v>
      </c>
      <c r="B33" s="18" t="s">
        <v>33</v>
      </c>
      <c r="C33" s="4">
        <f>+52*14200*13</f>
        <v>9599200</v>
      </c>
    </row>
    <row r="34" spans="1:3" ht="15.75">
      <c r="A34" s="17" t="s">
        <v>34</v>
      </c>
      <c r="B34" s="18" t="s">
        <v>35</v>
      </c>
      <c r="C34" s="4">
        <f>+9*16000*13</f>
        <v>1872000</v>
      </c>
    </row>
    <row r="35" spans="1:3" ht="15.75">
      <c r="A35" s="17" t="s">
        <v>36</v>
      </c>
      <c r="B35" s="18" t="s">
        <v>37</v>
      </c>
      <c r="C35" s="4">
        <f>+23*17000*13</f>
        <v>5083000</v>
      </c>
    </row>
    <row r="36" spans="1:3" ht="15.75">
      <c r="A36" s="17" t="s">
        <v>38</v>
      </c>
      <c r="B36" s="18" t="s">
        <v>39</v>
      </c>
      <c r="C36" s="4">
        <f>+6*18300*13</f>
        <v>1427400</v>
      </c>
    </row>
    <row r="37" spans="1:3" ht="15.75">
      <c r="A37" s="17" t="s">
        <v>40</v>
      </c>
      <c r="B37" s="18" t="s">
        <v>35</v>
      </c>
      <c r="C37" s="4">
        <f>+9*21200*13</f>
        <v>2480400</v>
      </c>
    </row>
    <row r="38" spans="1:3" ht="15.75">
      <c r="A38" s="17" t="s">
        <v>41</v>
      </c>
      <c r="B38" s="18" t="s">
        <v>42</v>
      </c>
      <c r="C38" s="4">
        <f>+2*32300*13</f>
        <v>839800</v>
      </c>
    </row>
    <row r="39" spans="1:3" ht="15.75">
      <c r="A39" s="17" t="s">
        <v>43</v>
      </c>
      <c r="B39" s="18" t="s">
        <v>42</v>
      </c>
      <c r="C39" s="4">
        <f>+2*51200*13</f>
        <v>1331200</v>
      </c>
    </row>
    <row r="40" spans="1:3" ht="15">
      <c r="A40" s="17"/>
      <c r="B40" s="18"/>
      <c r="C40" s="4"/>
    </row>
    <row r="41" spans="1:4" ht="15.75">
      <c r="A41" s="17" t="s">
        <v>44</v>
      </c>
      <c r="B41" s="18" t="s">
        <v>45</v>
      </c>
      <c r="C41" s="4">
        <f>+44800*2*13</f>
        <v>1164800</v>
      </c>
      <c r="D41" s="4"/>
    </row>
    <row r="43" spans="1:3" ht="15">
      <c r="A43" s="19"/>
      <c r="B43" s="19" t="s">
        <v>46</v>
      </c>
      <c r="C43" s="19">
        <f>SUM(C17:C42)</f>
        <v>40045202</v>
      </c>
    </row>
    <row r="44" spans="1:3" ht="15">
      <c r="A44" s="8" t="s">
        <v>47</v>
      </c>
      <c r="B44" s="8"/>
      <c r="C44" s="8"/>
    </row>
    <row r="45" spans="1:3" ht="15" customHeight="1">
      <c r="A45" s="9" t="s">
        <v>48</v>
      </c>
      <c r="B45" s="9"/>
      <c r="C45" s="9"/>
    </row>
    <row r="46" spans="1:3" ht="15">
      <c r="A46" s="9"/>
      <c r="B46" s="9"/>
      <c r="C46" s="9"/>
    </row>
    <row r="47" spans="1:3" ht="15">
      <c r="A47" s="20" t="s">
        <v>49</v>
      </c>
      <c r="B47" s="4" t="s">
        <v>50</v>
      </c>
      <c r="C47" s="4">
        <v>1000000</v>
      </c>
    </row>
    <row r="48" spans="1:3" ht="15">
      <c r="A48" s="20" t="s">
        <v>51</v>
      </c>
      <c r="B48" s="4" t="s">
        <v>52</v>
      </c>
      <c r="C48" s="4">
        <v>300000</v>
      </c>
    </row>
    <row r="49" spans="1:3" ht="15">
      <c r="A49" s="20" t="s">
        <v>53</v>
      </c>
      <c r="B49" s="4" t="s">
        <v>54</v>
      </c>
      <c r="C49" s="4">
        <v>800000</v>
      </c>
    </row>
    <row r="50" spans="1:3" ht="15">
      <c r="A50" s="20" t="s">
        <v>55</v>
      </c>
      <c r="B50" s="4" t="s">
        <v>56</v>
      </c>
      <c r="C50" s="4">
        <v>200000</v>
      </c>
    </row>
    <row r="51" spans="1:3" ht="15">
      <c r="A51" s="20" t="s">
        <v>57</v>
      </c>
      <c r="B51" s="4" t="s">
        <v>58</v>
      </c>
      <c r="C51" s="4">
        <v>500000</v>
      </c>
    </row>
    <row r="52" spans="1:3" ht="15">
      <c r="A52" s="4"/>
      <c r="B52" s="4"/>
      <c r="C52" s="4"/>
    </row>
    <row r="53" spans="1:3" ht="15">
      <c r="A53" s="19"/>
      <c r="B53" s="19" t="s">
        <v>59</v>
      </c>
      <c r="C53" s="19">
        <f>SUM(C47:C51)</f>
        <v>2800000</v>
      </c>
    </row>
    <row r="54" spans="1:3" ht="15">
      <c r="A54" s="8" t="s">
        <v>60</v>
      </c>
      <c r="B54" s="8"/>
      <c r="C54" s="8"/>
    </row>
    <row r="55" spans="1:3" ht="15" customHeight="1">
      <c r="A55" s="9" t="s">
        <v>61</v>
      </c>
      <c r="B55" s="9"/>
      <c r="C55" s="9"/>
    </row>
    <row r="56" spans="1:3" ht="15">
      <c r="A56" s="9"/>
      <c r="B56" s="9"/>
      <c r="C56" s="9"/>
    </row>
    <row r="57" spans="1:3" ht="15">
      <c r="A57" s="4" t="s">
        <v>62</v>
      </c>
      <c r="B57" s="4" t="s">
        <v>63</v>
      </c>
      <c r="C57" s="4">
        <v>350000</v>
      </c>
    </row>
    <row r="58" spans="1:3" ht="15">
      <c r="A58" s="4" t="s">
        <v>64</v>
      </c>
      <c r="B58" s="4" t="s">
        <v>65</v>
      </c>
      <c r="C58" s="4">
        <v>200000</v>
      </c>
    </row>
    <row r="59" spans="1:3" ht="15">
      <c r="A59" s="4" t="s">
        <v>66</v>
      </c>
      <c r="B59" s="4" t="s">
        <v>67</v>
      </c>
      <c r="C59" s="4">
        <v>2000000</v>
      </c>
    </row>
    <row r="60" spans="1:3" ht="15">
      <c r="A60" s="4" t="s">
        <v>68</v>
      </c>
      <c r="B60" s="4" t="s">
        <v>69</v>
      </c>
      <c r="C60" s="4">
        <v>350000</v>
      </c>
    </row>
    <row r="61" spans="1:3" ht="15">
      <c r="A61" s="4" t="s">
        <v>70</v>
      </c>
      <c r="B61" s="4" t="s">
        <v>71</v>
      </c>
      <c r="C61" s="4">
        <v>50000</v>
      </c>
    </row>
    <row r="62" spans="1:3" ht="15">
      <c r="A62" s="4" t="s">
        <v>72</v>
      </c>
      <c r="B62" s="4" t="s">
        <v>73</v>
      </c>
      <c r="C62" s="4">
        <v>600000</v>
      </c>
    </row>
    <row r="63" spans="1:3" ht="15">
      <c r="A63" s="4" t="s">
        <v>74</v>
      </c>
      <c r="B63" s="4" t="s">
        <v>75</v>
      </c>
      <c r="C63" s="4">
        <v>400000</v>
      </c>
    </row>
    <row r="64" spans="1:3" ht="15">
      <c r="A64" s="21" t="s">
        <v>76</v>
      </c>
      <c r="B64" s="4" t="s">
        <v>77</v>
      </c>
      <c r="C64" s="4">
        <v>250000</v>
      </c>
    </row>
    <row r="65" spans="1:3" ht="15">
      <c r="A65" s="21" t="s">
        <v>78</v>
      </c>
      <c r="B65" s="4" t="s">
        <v>79</v>
      </c>
      <c r="C65" s="4">
        <v>400000</v>
      </c>
    </row>
    <row r="66" spans="1:3" ht="15">
      <c r="A66" s="4" t="s">
        <v>80</v>
      </c>
      <c r="B66" s="4" t="s">
        <v>81</v>
      </c>
      <c r="C66" s="4">
        <v>80000</v>
      </c>
    </row>
    <row r="67" spans="1:3" ht="15">
      <c r="A67" s="4" t="s">
        <v>82</v>
      </c>
      <c r="B67" s="4" t="s">
        <v>83</v>
      </c>
      <c r="C67" s="4">
        <f>+13000*3*12</f>
        <v>468000</v>
      </c>
    </row>
    <row r="68" spans="1:3" ht="15">
      <c r="A68" s="19"/>
      <c r="B68" s="19" t="s">
        <v>84</v>
      </c>
      <c r="C68" s="19">
        <f>SUM(C57:C67)</f>
        <v>5148000</v>
      </c>
    </row>
    <row r="69" spans="1:3" ht="15">
      <c r="A69" s="8" t="s">
        <v>85</v>
      </c>
      <c r="B69" s="8"/>
      <c r="C69" s="8"/>
    </row>
    <row r="70" spans="1:3" ht="15" customHeight="1">
      <c r="A70" s="9" t="s">
        <v>86</v>
      </c>
      <c r="B70" s="9"/>
      <c r="C70" s="9"/>
    </row>
    <row r="71" spans="1:3" ht="15">
      <c r="A71" s="9"/>
      <c r="B71" s="9"/>
      <c r="C71" s="9"/>
    </row>
    <row r="72" spans="1:3" ht="15">
      <c r="A72" s="4" t="s">
        <v>87</v>
      </c>
      <c r="B72" s="4" t="s">
        <v>88</v>
      </c>
      <c r="C72" s="4">
        <f>300*4000</f>
        <v>1200000</v>
      </c>
    </row>
    <row r="73" spans="1:3" ht="15">
      <c r="A73" s="4" t="s">
        <v>89</v>
      </c>
      <c r="B73" s="4" t="s">
        <v>90</v>
      </c>
      <c r="C73" s="4">
        <f>60*8000</f>
        <v>480000</v>
      </c>
    </row>
    <row r="74" spans="1:3" ht="15">
      <c r="A74" s="4" t="s">
        <v>91</v>
      </c>
      <c r="B74" s="4" t="s">
        <v>92</v>
      </c>
      <c r="C74" s="4">
        <f>50*1500</f>
        <v>75000</v>
      </c>
    </row>
    <row r="75" spans="1:3" ht="15">
      <c r="A75" s="4" t="s">
        <v>93</v>
      </c>
      <c r="B75" s="20" t="s">
        <v>94</v>
      </c>
      <c r="C75" s="20">
        <f>60*400</f>
        <v>24000</v>
      </c>
    </row>
    <row r="76" spans="1:3" ht="15">
      <c r="A76" s="4" t="s">
        <v>95</v>
      </c>
      <c r="B76" s="4" t="s">
        <v>96</v>
      </c>
      <c r="C76" s="4">
        <f>100*80</f>
        <v>8000</v>
      </c>
    </row>
    <row r="77" spans="1:3" ht="15">
      <c r="A77" s="4" t="s">
        <v>97</v>
      </c>
      <c r="B77" s="4" t="s">
        <v>98</v>
      </c>
      <c r="C77" s="4">
        <f>20*9000</f>
        <v>180000</v>
      </c>
    </row>
    <row r="78" spans="1:3" ht="15">
      <c r="A78" s="4" t="s">
        <v>99</v>
      </c>
      <c r="B78" s="4" t="s">
        <v>100</v>
      </c>
      <c r="C78" s="4">
        <f>50*8000</f>
        <v>400000</v>
      </c>
    </row>
    <row r="79" spans="1:3" ht="15">
      <c r="A79" s="4" t="s">
        <v>101</v>
      </c>
      <c r="B79" s="4" t="s">
        <v>102</v>
      </c>
      <c r="C79" s="4">
        <f>248*1100</f>
        <v>272800</v>
      </c>
    </row>
    <row r="80" spans="1:3" ht="15">
      <c r="A80" s="4" t="s">
        <v>103</v>
      </c>
      <c r="B80" s="4" t="s">
        <v>104</v>
      </c>
      <c r="C80" s="4">
        <f>3000*80*9.5</f>
        <v>2280000</v>
      </c>
    </row>
    <row r="81" spans="1:3" ht="15">
      <c r="A81" s="4" t="s">
        <v>105</v>
      </c>
      <c r="B81" s="4" t="s">
        <v>106</v>
      </c>
      <c r="C81" s="4">
        <v>650000</v>
      </c>
    </row>
    <row r="82" spans="1:3" ht="15">
      <c r="A82" s="4" t="s">
        <v>107</v>
      </c>
      <c r="B82" s="4" t="s">
        <v>108</v>
      </c>
      <c r="C82" s="4">
        <v>450000</v>
      </c>
    </row>
    <row r="83" spans="1:3" ht="15">
      <c r="A83" s="22" t="s">
        <v>109</v>
      </c>
      <c r="B83" s="4" t="s">
        <v>110</v>
      </c>
      <c r="C83" s="23">
        <v>500000</v>
      </c>
    </row>
    <row r="84" spans="1:3" ht="15">
      <c r="A84" s="21" t="s">
        <v>111</v>
      </c>
      <c r="B84" s="4" t="s">
        <v>110</v>
      </c>
      <c r="C84" s="23">
        <v>2000000</v>
      </c>
    </row>
    <row r="85" spans="1:3" ht="15">
      <c r="A85" s="21" t="s">
        <v>112</v>
      </c>
      <c r="B85" s="4" t="s">
        <v>110</v>
      </c>
      <c r="C85" s="23">
        <v>2000000</v>
      </c>
    </row>
    <row r="86" spans="1:3" ht="15">
      <c r="A86" s="21" t="s">
        <v>113</v>
      </c>
      <c r="B86" s="4" t="s">
        <v>110</v>
      </c>
      <c r="C86" s="23">
        <v>300000</v>
      </c>
    </row>
    <row r="87" spans="1:3" ht="15">
      <c r="A87" s="21" t="s">
        <v>114</v>
      </c>
      <c r="B87" s="4" t="s">
        <v>110</v>
      </c>
      <c r="C87" s="23">
        <v>200000</v>
      </c>
    </row>
    <row r="88" spans="1:3" ht="15">
      <c r="A88" s="21" t="s">
        <v>115</v>
      </c>
      <c r="B88" s="4" t="s">
        <v>110</v>
      </c>
      <c r="C88" s="23">
        <v>600000</v>
      </c>
    </row>
    <row r="89" spans="1:3" ht="15">
      <c r="A89" s="21" t="s">
        <v>116</v>
      </c>
      <c r="B89" s="4" t="s">
        <v>117</v>
      </c>
      <c r="C89" s="23">
        <v>5500000</v>
      </c>
    </row>
    <row r="90" spans="1:3" ht="15">
      <c r="A90" s="24" t="s">
        <v>118</v>
      </c>
      <c r="B90" s="4" t="s">
        <v>110</v>
      </c>
      <c r="C90" s="23">
        <v>2500000</v>
      </c>
    </row>
    <row r="91" spans="1:3" ht="15">
      <c r="A91" s="21" t="s">
        <v>119</v>
      </c>
      <c r="B91" s="4" t="s">
        <v>120</v>
      </c>
      <c r="C91" s="23">
        <v>10000000</v>
      </c>
    </row>
    <row r="92" spans="1:3" ht="15">
      <c r="A92" s="21" t="s">
        <v>121</v>
      </c>
      <c r="B92" s="4" t="s">
        <v>120</v>
      </c>
      <c r="C92" s="23">
        <v>500000</v>
      </c>
    </row>
    <row r="93" spans="1:3" ht="15">
      <c r="A93" s="21" t="s">
        <v>122</v>
      </c>
      <c r="B93" s="4" t="s">
        <v>120</v>
      </c>
      <c r="C93" s="23">
        <v>2000000</v>
      </c>
    </row>
    <row r="94" spans="1:3" ht="15">
      <c r="A94" s="21" t="s">
        <v>123</v>
      </c>
      <c r="B94" s="4" t="s">
        <v>120</v>
      </c>
      <c r="C94" s="23">
        <v>300000</v>
      </c>
    </row>
    <row r="95" spans="1:3" ht="15">
      <c r="A95" s="21" t="s">
        <v>124</v>
      </c>
      <c r="B95" s="4" t="s">
        <v>120</v>
      </c>
      <c r="C95" s="23">
        <v>200000</v>
      </c>
    </row>
    <row r="96" spans="1:3" ht="15">
      <c r="A96" s="21" t="s">
        <v>125</v>
      </c>
      <c r="B96" s="4" t="s">
        <v>126</v>
      </c>
      <c r="C96" s="23">
        <v>15000000</v>
      </c>
    </row>
    <row r="97" spans="1:3" ht="15">
      <c r="A97" s="21" t="s">
        <v>127</v>
      </c>
      <c r="B97" s="4" t="s">
        <v>126</v>
      </c>
      <c r="C97" s="23">
        <v>3000000</v>
      </c>
    </row>
    <row r="98" spans="1:3" ht="15">
      <c r="A98" s="21" t="s">
        <v>128</v>
      </c>
      <c r="B98" s="4" t="s">
        <v>129</v>
      </c>
      <c r="C98" s="23">
        <v>1500000</v>
      </c>
    </row>
    <row r="99" spans="1:3" ht="15">
      <c r="A99" s="21" t="s">
        <v>130</v>
      </c>
      <c r="B99" s="4" t="s">
        <v>131</v>
      </c>
      <c r="C99" s="23">
        <v>10000000</v>
      </c>
    </row>
    <row r="100" spans="1:3" ht="15">
      <c r="A100" s="21" t="s">
        <v>132</v>
      </c>
      <c r="B100" s="4" t="s">
        <v>131</v>
      </c>
      <c r="C100" s="23">
        <v>4000000</v>
      </c>
    </row>
    <row r="101" spans="1:3" ht="15">
      <c r="A101" s="21" t="s">
        <v>133</v>
      </c>
      <c r="B101" s="4" t="s">
        <v>134</v>
      </c>
      <c r="C101" s="23">
        <v>150000</v>
      </c>
    </row>
    <row r="102" spans="1:3" ht="15">
      <c r="A102" s="4"/>
      <c r="B102" s="4"/>
      <c r="C102" s="4"/>
    </row>
    <row r="103" spans="1:3" ht="15">
      <c r="A103" s="19"/>
      <c r="B103" s="19" t="s">
        <v>135</v>
      </c>
      <c r="C103" s="19">
        <f>SUM(C72:C102)</f>
        <v>66269800</v>
      </c>
    </row>
    <row r="104" spans="1:3" ht="15">
      <c r="A104" s="8" t="s">
        <v>136</v>
      </c>
      <c r="B104" s="8"/>
      <c r="C104" s="8"/>
    </row>
    <row r="105" spans="1:3" ht="15" customHeight="1">
      <c r="A105" s="9" t="s">
        <v>137</v>
      </c>
      <c r="B105" s="9"/>
      <c r="C105" s="9"/>
    </row>
    <row r="106" spans="1:3" ht="15">
      <c r="A106" s="9"/>
      <c r="B106" s="9"/>
      <c r="C106" s="9"/>
    </row>
    <row r="107" spans="1:3" ht="15">
      <c r="A107" s="4" t="s">
        <v>138</v>
      </c>
      <c r="B107" s="4" t="s">
        <v>139</v>
      </c>
      <c r="C107" s="4">
        <f>+2500*200*2</f>
        <v>1000000</v>
      </c>
    </row>
    <row r="108" spans="1:3" ht="15">
      <c r="A108" s="4" t="s">
        <v>140</v>
      </c>
      <c r="B108" s="4" t="s">
        <v>141</v>
      </c>
      <c r="C108" s="4">
        <v>250000</v>
      </c>
    </row>
    <row r="109" spans="1:3" ht="15">
      <c r="A109" s="4" t="s">
        <v>142</v>
      </c>
      <c r="B109" s="4" t="s">
        <v>143</v>
      </c>
      <c r="C109" s="4">
        <v>300000</v>
      </c>
    </row>
    <row r="110" spans="1:3" ht="15">
      <c r="A110" s="4" t="s">
        <v>144</v>
      </c>
      <c r="B110" s="4" t="s">
        <v>145</v>
      </c>
      <c r="C110" s="4">
        <v>1500000</v>
      </c>
    </row>
    <row r="111" spans="1:3" ht="15">
      <c r="A111" s="4" t="s">
        <v>146</v>
      </c>
      <c r="B111" s="4" t="s">
        <v>147</v>
      </c>
      <c r="C111" s="4">
        <v>80000</v>
      </c>
    </row>
    <row r="112" spans="1:3" ht="15">
      <c r="A112" s="19"/>
      <c r="B112" s="19" t="s">
        <v>148</v>
      </c>
      <c r="C112" s="19">
        <f>SUM(C107:C111)</f>
        <v>3130000</v>
      </c>
    </row>
    <row r="113" spans="1:3" ht="15">
      <c r="A113" s="8" t="s">
        <v>149</v>
      </c>
      <c r="B113" s="8"/>
      <c r="C113" s="8"/>
    </row>
    <row r="114" spans="1:3" ht="15" customHeight="1">
      <c r="A114" s="9" t="s">
        <v>150</v>
      </c>
      <c r="B114" s="9"/>
      <c r="C114" s="9"/>
    </row>
    <row r="115" spans="1:3" ht="15">
      <c r="A115" s="9"/>
      <c r="B115" s="9"/>
      <c r="C115" s="9"/>
    </row>
    <row r="116" spans="1:3" ht="15">
      <c r="A116" s="4"/>
      <c r="B116" s="4" t="s">
        <v>151</v>
      </c>
      <c r="C116" s="4"/>
    </row>
    <row r="117" spans="1:3" ht="15">
      <c r="A117" s="4"/>
      <c r="B117" s="4" t="s">
        <v>152</v>
      </c>
      <c r="C117" s="4"/>
    </row>
    <row r="118" spans="1:3" ht="15">
      <c r="A118" s="4"/>
      <c r="B118" s="4" t="s">
        <v>153</v>
      </c>
      <c r="C118" s="4"/>
    </row>
    <row r="119" spans="1:3" ht="15">
      <c r="A119" s="4"/>
      <c r="B119" s="4" t="s">
        <v>154</v>
      </c>
      <c r="C119" s="4"/>
    </row>
    <row r="120" spans="1:3" ht="15">
      <c r="A120" s="4"/>
      <c r="B120" s="4"/>
      <c r="C120" s="4"/>
    </row>
    <row r="121" spans="1:3" ht="15">
      <c r="A121" s="19"/>
      <c r="B121" s="19" t="s">
        <v>155</v>
      </c>
      <c r="C121" s="19">
        <f>SUM(C116:C120)</f>
        <v>0</v>
      </c>
    </row>
    <row r="122" spans="1:3" ht="15">
      <c r="A122" s="25" t="s">
        <v>156</v>
      </c>
      <c r="B122" s="26"/>
      <c r="C122" s="27">
        <f>+C121+C112+C103+C68+C53+C43</f>
        <v>117393002</v>
      </c>
    </row>
  </sheetData>
  <sheetProtection selectLockedCells="1" selectUnlockedCells="1"/>
  <mergeCells count="18">
    <mergeCell ref="A1:C1"/>
    <mergeCell ref="A3:C3"/>
    <mergeCell ref="A6:C8"/>
    <mergeCell ref="A11:A12"/>
    <mergeCell ref="B11:B12"/>
    <mergeCell ref="C11:C12"/>
    <mergeCell ref="A13:C13"/>
    <mergeCell ref="A14:C15"/>
    <mergeCell ref="A44:C44"/>
    <mergeCell ref="A45:C46"/>
    <mergeCell ref="A54:C54"/>
    <mergeCell ref="A55:C56"/>
    <mergeCell ref="A69:C69"/>
    <mergeCell ref="A70:C71"/>
    <mergeCell ref="A104:C104"/>
    <mergeCell ref="A105:C106"/>
    <mergeCell ref="A113:C113"/>
    <mergeCell ref="A114:C115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Maldonado </dc:creator>
  <cp:keywords/>
  <dc:description/>
  <cp:lastModifiedBy>usuario </cp:lastModifiedBy>
  <cp:lastPrinted>2015-09-11T20:44:38Z</cp:lastPrinted>
  <dcterms:created xsi:type="dcterms:W3CDTF">2015-07-17T19:25:54Z</dcterms:created>
  <dcterms:modified xsi:type="dcterms:W3CDTF">2015-09-21T19:04:15Z</dcterms:modified>
  <cp:category/>
  <cp:version/>
  <cp:contentType/>
  <cp:contentStatus/>
  <cp:revision>64</cp:revision>
</cp:coreProperties>
</file>